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5741C5CB-8095-434B-B32B-6AD8507CC2FE}" xr6:coauthVersionLast="47" xr6:coauthVersionMax="47" xr10:uidLastSave="{00000000-0000-0000-0000-000000000000}"/>
  <bookViews>
    <workbookView xWindow="-120" yWindow="-120" windowWidth="29040" windowHeight="15720" xr2:uid="{996EDFAA-AF50-473F-AEEE-B02921FAD1EF}"/>
  </bookViews>
  <sheets>
    <sheet name="F6a_EAEPED_COG" sheetId="1" r:id="rId1"/>
  </sheets>
  <definedNames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I69" i="1"/>
  <c r="F96" i="1"/>
  <c r="I96" i="1"/>
  <c r="F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95" i="1"/>
  <c r="I95" i="1"/>
  <c r="F88" i="1"/>
  <c r="I88" i="1"/>
  <c r="F89" i="1"/>
  <c r="F90" i="1"/>
  <c r="I90" i="1"/>
  <c r="F91" i="1"/>
  <c r="I91" i="1"/>
  <c r="F92" i="1"/>
  <c r="F93" i="1"/>
  <c r="I93" i="1"/>
  <c r="F87" i="1"/>
  <c r="I87" i="1"/>
  <c r="F78" i="1"/>
  <c r="I78" i="1"/>
  <c r="F79" i="1"/>
  <c r="I79" i="1"/>
  <c r="F80" i="1"/>
  <c r="I80" i="1"/>
  <c r="F81" i="1"/>
  <c r="I81" i="1"/>
  <c r="F82" i="1"/>
  <c r="I82" i="1"/>
  <c r="F83" i="1"/>
  <c r="I83" i="1"/>
  <c r="F77" i="1"/>
  <c r="I77" i="1"/>
  <c r="F74" i="1"/>
  <c r="I74" i="1"/>
  <c r="F75" i="1"/>
  <c r="I75" i="1"/>
  <c r="F73" i="1"/>
  <c r="I73" i="1"/>
  <c r="F72" i="1"/>
  <c r="F65" i="1"/>
  <c r="F66" i="1"/>
  <c r="I66" i="1"/>
  <c r="F67" i="1"/>
  <c r="I67" i="1"/>
  <c r="F68" i="1"/>
  <c r="I68" i="1"/>
  <c r="F70" i="1"/>
  <c r="I70" i="1"/>
  <c r="F71" i="1"/>
  <c r="I71" i="1"/>
  <c r="F64" i="1"/>
  <c r="I64" i="1"/>
  <c r="F61" i="1"/>
  <c r="I61" i="1"/>
  <c r="F62" i="1"/>
  <c r="I62" i="1"/>
  <c r="F60" i="1"/>
  <c r="I60" i="1"/>
  <c r="F59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0" i="1"/>
  <c r="I5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0" i="1"/>
  <c r="I4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0" i="1"/>
  <c r="I30" i="1"/>
  <c r="F21" i="1"/>
  <c r="I21" i="1"/>
  <c r="F22" i="1"/>
  <c r="F23" i="1"/>
  <c r="I23" i="1"/>
  <c r="F24" i="1"/>
  <c r="I24" i="1"/>
  <c r="F25" i="1"/>
  <c r="I25" i="1"/>
  <c r="F26" i="1"/>
  <c r="I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I16" i="1"/>
  <c r="F17" i="1"/>
  <c r="I17" i="1"/>
  <c r="F18" i="1"/>
  <c r="I18" i="1"/>
  <c r="F12" i="1"/>
  <c r="I1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2" i="1"/>
  <c r="I152" i="1"/>
  <c r="F149" i="1"/>
  <c r="I149" i="1"/>
  <c r="F150" i="1"/>
  <c r="I150" i="1"/>
  <c r="F148" i="1"/>
  <c r="I148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39" i="1"/>
  <c r="I139" i="1"/>
  <c r="F136" i="1"/>
  <c r="I136" i="1"/>
  <c r="F137" i="1"/>
  <c r="I137" i="1"/>
  <c r="F13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2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89" i="1"/>
  <c r="I72" i="1"/>
  <c r="I59" i="1"/>
  <c r="F63" i="1"/>
  <c r="I63" i="1"/>
  <c r="F124" i="1"/>
  <c r="F151" i="1"/>
  <c r="I151" i="1"/>
  <c r="F147" i="1"/>
  <c r="I147" i="1"/>
  <c r="I65" i="1"/>
  <c r="F134" i="1"/>
  <c r="F138" i="1"/>
  <c r="I138" i="1"/>
  <c r="I134" i="1"/>
  <c r="I124" i="1"/>
  <c r="F114" i="1"/>
  <c r="I114" i="1"/>
  <c r="D85" i="1"/>
  <c r="F94" i="1"/>
  <c r="I94" i="1"/>
  <c r="E85" i="1"/>
  <c r="H85" i="1"/>
  <c r="G85" i="1"/>
  <c r="F86" i="1"/>
  <c r="I86" i="1"/>
  <c r="F49" i="1"/>
  <c r="D10" i="1"/>
  <c r="F29" i="1"/>
  <c r="F19" i="1"/>
  <c r="H10" i="1"/>
  <c r="G10" i="1"/>
  <c r="E10" i="1"/>
  <c r="F11" i="1"/>
  <c r="I29" i="1"/>
  <c r="I49" i="1"/>
  <c r="I39" i="1"/>
  <c r="I11" i="1"/>
  <c r="F76" i="1"/>
  <c r="I76" i="1"/>
  <c r="I135" i="1"/>
  <c r="F39" i="1"/>
  <c r="I22" i="1"/>
  <c r="I19" i="1"/>
  <c r="I97" i="1"/>
  <c r="F104" i="1"/>
  <c r="I104" i="1"/>
  <c r="D160" i="1"/>
  <c r="G160" i="1"/>
  <c r="E160" i="1"/>
  <c r="H160" i="1"/>
  <c r="F85" i="1"/>
  <c r="I10" i="1"/>
  <c r="I85" i="1"/>
  <c r="F10" i="1"/>
  <c r="F160" i="1"/>
  <c r="I160" i="1"/>
</calcChain>
</file>

<file path=xl/sharedStrings.xml><?xml version="1.0" encoding="utf-8"?>
<sst xmlns="http://schemas.openxmlformats.org/spreadsheetml/2006/main" count="168" uniqueCount="95">
  <si>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</si>
  <si>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</si>
  <si>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</si>
  <si>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</si>
  <si>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</si>
  <si>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</si>
  <si>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</si>
  <si>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</si>
  <si>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</si>
  <si>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</si>
  <si>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</si>
  <si>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</si>
  <si>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</si>
  <si>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</si>
  <si>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</si>
  <si>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</si>
  <si>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</si>
  <si>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</si>
  <si>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</si>
  <si>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</si>
  <si>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</si>
  <si>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</si>
  <si>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</si>
  <si>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</si>
  <si>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</si>
  <si>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</si>
  <si>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</si>
  <si>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</si>
  <si>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</si>
  <si>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</si>
  <si>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</si>
  <si>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</si>
  <si>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</si>
  <si>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</si>
  <si>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</si>
  <si>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</si>
  <si>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</si>
  <si>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</si>
  <si>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</si>
  <si>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</si>
  <si>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</si>
  <si>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</si>
  <si>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</si>
  <si>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</si>
  <si>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</si>
  <si>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</si>
  <si>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</si>
  <si>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</si>
  <si>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</si>
  <si>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</si>
  <si>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</si>
  <si>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</si>
  <si>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</si>
  <si>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</si>
  <si>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</si>
  <si>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</si>
  <si>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</si>
  <si>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</si>
  <si>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</si>
  <si>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</si>
  <si>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</si>
  <si>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</si>
  <si>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</si>
  <si>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</si>
  <si>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</si>
  <si>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</si>
  <si>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</si>
  <si>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</si>
  <si>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</si>
  <si>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</si>
  <si>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</si>
  <si>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</si>
  <si>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</si>
  <si>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</si>
  <si>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</si>
  <si>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</si>
  <si>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</si>
  <si>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</si>
  <si>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</si>
  <si>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</si>
  <si>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</si>
  <si>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</si>
  <si>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</si>
  <si>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</si>
  <si>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</si>
  <si>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</si>
  <si>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</si>
  <si>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Huautla (a)</t>
  </si>
  <si>
    <t>Del 1 de Enero al 30 de Junio de 2026 (b)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</si>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</sst>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6" xfId="0" applyFont="1" applyBorder="1"/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C5C8-4A9B-4E07-9D65-5CC4FF5BC3AD}">
  <sheetPr>
    <pageSetUpPr fitToPage="1"/>
  </sheetPr>
  <dimension ref="B1:I172"/>
  <sheetViews>
    <sheetView tabSelected="1" workbookViewId="0">
      <pane ySplit="9" topLeftCell="A10" activePane="bottomLeft" state="frozen"/>
      <selection pane="bottomLeft" activeCell="B5" sqref="B5:I5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33" t="s">
        <v>87</v>
      </c>
      <c r="C2" s="42"/>
      <c r="D2" s="42"/>
      <c r="E2" s="42"/>
      <c r="F2" s="42"/>
      <c r="G2" s="42"/>
      <c r="H2" s="42"/>
      <c r="I2" s="43"/>
    </row>
    <row r="3" spans="2:9" x14ac:dyDescent="0.2">
      <c r="B3" s="35" t="s">
        <v>0</v>
      </c>
      <c r="C3" s="44"/>
      <c r="D3" s="44"/>
      <c r="E3" s="44"/>
      <c r="F3" s="44"/>
      <c r="G3" s="44"/>
      <c r="H3" s="44"/>
      <c r="I3" s="45"/>
    </row>
    <row r="4" spans="2:9" x14ac:dyDescent="0.2">
      <c r="B4" s="35" t="s">
        <v>1</v>
      </c>
      <c r="C4" s="44"/>
      <c r="D4" s="44"/>
      <c r="E4" s="44"/>
      <c r="F4" s="44"/>
      <c r="G4" s="44"/>
      <c r="H4" s="44"/>
      <c r="I4" s="45"/>
    </row>
    <row r="5" spans="2:9" x14ac:dyDescent="0.2">
      <c r="B5" s="35" t="s">
        <v>88</v>
      </c>
      <c r="C5" s="44"/>
      <c r="D5" s="44"/>
      <c r="E5" s="44"/>
      <c r="F5" s="44"/>
      <c r="G5" s="44"/>
      <c r="H5" s="44"/>
      <c r="I5" s="45"/>
    </row>
    <row r="6" spans="2:9" ht="13.5" thickBot="1" x14ac:dyDescent="0.25">
      <c r="B6" s="37" t="s">
        <v>2</v>
      </c>
      <c r="C6" s="46"/>
      <c r="D6" s="46"/>
      <c r="E6" s="46"/>
      <c r="F6" s="46"/>
      <c r="G6" s="46"/>
      <c r="H6" s="46"/>
      <c r="I6" s="47"/>
    </row>
    <row r="7" spans="2:9" ht="15.75" customHeight="1" x14ac:dyDescent="0.2">
      <c r="B7" s="33" t="s">
        <v>3</v>
      </c>
      <c r="C7" s="34"/>
      <c r="D7" s="33" t="s">
        <v>4</v>
      </c>
      <c r="E7" s="42"/>
      <c r="F7" s="42"/>
      <c r="G7" s="42"/>
      <c r="H7" s="34"/>
      <c r="I7" s="39" t="s">
        <v>5</v>
      </c>
    </row>
    <row r="8" spans="2:9" ht="15" customHeight="1" thickBot="1" x14ac:dyDescent="0.25">
      <c r="B8" s="35"/>
      <c r="C8" s="36"/>
      <c r="D8" s="37"/>
      <c r="E8" s="46"/>
      <c r="F8" s="46"/>
      <c r="G8" s="46"/>
      <c r="H8" s="38"/>
      <c r="I8" s="40"/>
    </row>
    <row r="9" spans="2:9" ht="26.25" thickBot="1" x14ac:dyDescent="0.25">
      <c r="B9" s="37"/>
      <c r="C9" s="38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1"/>
    </row>
    <row r="10" spans="2:9" x14ac:dyDescent="0.2">
      <c r="B10" s="7" t="s">
        <v>11</v>
      </c>
      <c r="C10" s="8"/>
      <c r="D10" s="14">
        <f t="shared" ref="D10:I10" si="0">D11+D19+D29+D39+D49+D59+D72+D76+D63</f>
        <v>74586494.679999992</v>
      </c>
      <c r="E10" s="14">
        <f t="shared" si="0"/>
        <v>3073097.72</v>
      </c>
      <c r="F10" s="14">
        <f t="shared" si="0"/>
        <v>77659592.400000006</v>
      </c>
      <c r="G10" s="14">
        <f t="shared" si="0"/>
        <v>34267978.149999999</v>
      </c>
      <c r="H10" s="14">
        <f t="shared" si="0"/>
        <v>34267978.149999999</v>
      </c>
      <c r="I10" s="14">
        <f t="shared" si="0"/>
        <v>43391614.25</v>
      </c>
    </row>
    <row r="11" spans="2:9" x14ac:dyDescent="0.2">
      <c r="B11" s="3" t="s">
        <v>12</v>
      </c>
      <c r="C11" s="9"/>
      <c r="D11" s="15">
        <f t="shared" ref="D11:I11" si="1">SUM(D12:D18)</f>
        <v>43195324.329999998</v>
      </c>
      <c r="E11" s="15">
        <f t="shared" si="1"/>
        <v>1650000</v>
      </c>
      <c r="F11" s="15">
        <f t="shared" si="1"/>
        <v>44845324.329999998</v>
      </c>
      <c r="G11" s="15">
        <f t="shared" si="1"/>
        <v>17983165</v>
      </c>
      <c r="H11" s="15">
        <f t="shared" si="1"/>
        <v>17983165</v>
      </c>
      <c r="I11" s="15">
        <f t="shared" si="1"/>
        <v>26862159.330000002</v>
      </c>
    </row>
    <row r="12" spans="2:9" x14ac:dyDescent="0.2">
      <c r="B12" s="13" t="s">
        <v>13</v>
      </c>
      <c r="C12" s="11"/>
      <c r="D12" s="15">
        <v>33515263.199999999</v>
      </c>
      <c r="E12" s="16">
        <v>0</v>
      </c>
      <c r="F12" s="16">
        <f>D12+E12</f>
        <v>33515263.199999999</v>
      </c>
      <c r="G12" s="16">
        <v>15853824</v>
      </c>
      <c r="H12" s="16">
        <v>15853824</v>
      </c>
      <c r="I12" s="16">
        <f>F12-G12</f>
        <v>17661439.199999999</v>
      </c>
    </row>
    <row r="13" spans="2:9" x14ac:dyDescent="0.2">
      <c r="B13" s="13" t="s">
        <v>14</v>
      </c>
      <c r="C13" s="11"/>
      <c r="D13" s="15"/>
      <c r="E13" s="16"/>
      <c r="F13" s="16">
        <f t="shared" ref="F13:F18" si="2">D13+E13</f>
        <v>0</v>
      </c>
      <c r="G13" s="16"/>
      <c r="H13" s="16"/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5221227.9000000004</v>
      </c>
      <c r="E14" s="16">
        <v>0</v>
      </c>
      <c r="F14" s="16">
        <f t="shared" si="2"/>
        <v>5221227.9000000004</v>
      </c>
      <c r="G14" s="16">
        <v>119101</v>
      </c>
      <c r="H14" s="16">
        <v>119101</v>
      </c>
      <c r="I14" s="16">
        <f t="shared" si="3"/>
        <v>5102126.9000000004</v>
      </c>
    </row>
    <row r="15" spans="2:9" x14ac:dyDescent="0.2">
      <c r="B15" s="13" t="s">
        <v>16</v>
      </c>
      <c r="C15" s="11"/>
      <c r="D15" s="15"/>
      <c r="E15" s="16"/>
      <c r="F15" s="16">
        <f t="shared" si="2"/>
        <v>0</v>
      </c>
      <c r="G15" s="16"/>
      <c r="H15" s="16"/>
      <c r="I15" s="16">
        <f t="shared" si="3"/>
        <v>0</v>
      </c>
    </row>
    <row r="16" spans="2:9" x14ac:dyDescent="0.2">
      <c r="B16" s="13" t="s">
        <v>17</v>
      </c>
      <c r="C16" s="11"/>
      <c r="D16" s="15">
        <v>4310880</v>
      </c>
      <c r="E16" s="16">
        <v>1650000</v>
      </c>
      <c r="F16" s="16">
        <f t="shared" si="2"/>
        <v>5960880</v>
      </c>
      <c r="G16" s="16">
        <v>2010240</v>
      </c>
      <c r="H16" s="16">
        <v>2010240</v>
      </c>
      <c r="I16" s="16">
        <f t="shared" si="3"/>
        <v>3950640</v>
      </c>
    </row>
    <row r="17" spans="2:9" x14ac:dyDescent="0.2">
      <c r="B17" s="13" t="s">
        <v>18</v>
      </c>
      <c r="C17" s="11"/>
      <c r="D17" s="15">
        <v>147953.23000000001</v>
      </c>
      <c r="E17" s="16">
        <v>0</v>
      </c>
      <c r="F17" s="16">
        <f t="shared" si="2"/>
        <v>147953.23000000001</v>
      </c>
      <c r="G17" s="16">
        <v>0</v>
      </c>
      <c r="H17" s="16">
        <v>0</v>
      </c>
      <c r="I17" s="16">
        <f t="shared" si="3"/>
        <v>147953.23000000001</v>
      </c>
    </row>
    <row r="18" spans="2:9" x14ac:dyDescent="0.2">
      <c r="B18" s="13" t="s">
        <v>19</v>
      </c>
      <c r="C18" s="11"/>
      <c r="D18" s="15"/>
      <c r="E18" s="16"/>
      <c r="F18" s="16">
        <f t="shared" si="2"/>
        <v>0</v>
      </c>
      <c r="G18" s="16"/>
      <c r="H18" s="16"/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4687070.22</v>
      </c>
      <c r="E19" s="15">
        <f t="shared" si="4"/>
        <v>432211.91</v>
      </c>
      <c r="F19" s="15">
        <f t="shared" si="4"/>
        <v>5119282.1300000008</v>
      </c>
      <c r="G19" s="15">
        <f t="shared" si="4"/>
        <v>2129524.7199999997</v>
      </c>
      <c r="H19" s="15">
        <f t="shared" si="4"/>
        <v>2129524.7199999997</v>
      </c>
      <c r="I19" s="15">
        <f t="shared" si="4"/>
        <v>2989757.41</v>
      </c>
    </row>
    <row r="20" spans="2:9" x14ac:dyDescent="0.2">
      <c r="B20" s="13" t="s">
        <v>21</v>
      </c>
      <c r="C20" s="11"/>
      <c r="D20" s="15">
        <v>651256.6</v>
      </c>
      <c r="E20" s="16">
        <v>19600.36</v>
      </c>
      <c r="F20" s="15">
        <f t="shared" ref="F20:F28" si="5">D20+E20</f>
        <v>670856.95999999996</v>
      </c>
      <c r="G20" s="16">
        <v>267040.78999999998</v>
      </c>
      <c r="H20" s="16">
        <v>267040.78999999998</v>
      </c>
      <c r="I20" s="16">
        <f>F20-G20</f>
        <v>403816.17</v>
      </c>
    </row>
    <row r="21" spans="2:9" x14ac:dyDescent="0.2">
      <c r="B21" s="13" t="s">
        <v>22</v>
      </c>
      <c r="C21" s="11"/>
      <c r="D21" s="15">
        <v>447821.2</v>
      </c>
      <c r="E21" s="16">
        <v>198900</v>
      </c>
      <c r="F21" s="15">
        <f t="shared" si="5"/>
        <v>646721.19999999995</v>
      </c>
      <c r="G21" s="16">
        <v>367085</v>
      </c>
      <c r="H21" s="16">
        <v>367085</v>
      </c>
      <c r="I21" s="16">
        <f t="shared" ref="I21:I83" si="6">F21-G21</f>
        <v>279636.19999999995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296737.46999999997</v>
      </c>
      <c r="E23" s="16">
        <v>43116</v>
      </c>
      <c r="F23" s="15">
        <f t="shared" si="5"/>
        <v>339853.47</v>
      </c>
      <c r="G23" s="16">
        <v>62397.01</v>
      </c>
      <c r="H23" s="16">
        <v>62397.01</v>
      </c>
      <c r="I23" s="16">
        <f t="shared" si="6"/>
        <v>277456.45999999996</v>
      </c>
    </row>
    <row r="24" spans="2:9" x14ac:dyDescent="0.2">
      <c r="B24" s="13" t="s">
        <v>25</v>
      </c>
      <c r="C24" s="11"/>
      <c r="D24" s="15">
        <v>94199.89</v>
      </c>
      <c r="E24" s="16">
        <v>50939.61</v>
      </c>
      <c r="F24" s="15">
        <f t="shared" si="5"/>
        <v>145139.5</v>
      </c>
      <c r="G24" s="16">
        <v>64865.62</v>
      </c>
      <c r="H24" s="16">
        <v>64865.62</v>
      </c>
      <c r="I24" s="16">
        <f t="shared" si="6"/>
        <v>80273.88</v>
      </c>
    </row>
    <row r="25" spans="2:9" x14ac:dyDescent="0.2">
      <c r="B25" s="13" t="s">
        <v>26</v>
      </c>
      <c r="C25" s="11"/>
      <c r="D25" s="15">
        <v>2634667.4500000002</v>
      </c>
      <c r="E25" s="16">
        <v>51379.06</v>
      </c>
      <c r="F25" s="15">
        <f t="shared" si="5"/>
        <v>2686046.5100000002</v>
      </c>
      <c r="G25" s="16">
        <v>1271932.69</v>
      </c>
      <c r="H25" s="16">
        <v>1271932.69</v>
      </c>
      <c r="I25" s="16">
        <f t="shared" si="6"/>
        <v>1414113.8200000003</v>
      </c>
    </row>
    <row r="26" spans="2:9" x14ac:dyDescent="0.2">
      <c r="B26" s="13" t="s">
        <v>27</v>
      </c>
      <c r="C26" s="11"/>
      <c r="D26" s="15">
        <v>333817.51</v>
      </c>
      <c r="E26" s="16">
        <v>8061.18</v>
      </c>
      <c r="F26" s="15">
        <f t="shared" si="5"/>
        <v>341878.69</v>
      </c>
      <c r="G26" s="16">
        <v>12702.32</v>
      </c>
      <c r="H26" s="16">
        <v>12702.32</v>
      </c>
      <c r="I26" s="16">
        <f t="shared" si="6"/>
        <v>329176.37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228570.1</v>
      </c>
      <c r="E28" s="16">
        <v>60215.7</v>
      </c>
      <c r="F28" s="15">
        <f t="shared" si="5"/>
        <v>288785.8</v>
      </c>
      <c r="G28" s="16">
        <v>83501.289999999994</v>
      </c>
      <c r="H28" s="16">
        <v>83501.289999999994</v>
      </c>
      <c r="I28" s="16">
        <f t="shared" si="6"/>
        <v>205284.51</v>
      </c>
    </row>
    <row r="29" spans="2:9" x14ac:dyDescent="0.2">
      <c r="B29" s="3" t="s">
        <v>30</v>
      </c>
      <c r="C29" s="9"/>
      <c r="D29" s="15">
        <f t="shared" ref="D29:I29" si="7">SUM(D30:D38)</f>
        <v>13601399.52</v>
      </c>
      <c r="E29" s="15">
        <f t="shared" si="7"/>
        <v>27082.580000000162</v>
      </c>
      <c r="F29" s="15">
        <f t="shared" si="7"/>
        <v>13628482.1</v>
      </c>
      <c r="G29" s="15">
        <f t="shared" si="7"/>
        <v>6006394.4000000004</v>
      </c>
      <c r="H29" s="15">
        <f t="shared" si="7"/>
        <v>6006394.4000000004</v>
      </c>
      <c r="I29" s="15">
        <f t="shared" si="7"/>
        <v>7622087.6999999993</v>
      </c>
    </row>
    <row r="30" spans="2:9" x14ac:dyDescent="0.2">
      <c r="B30" s="13" t="s">
        <v>31</v>
      </c>
      <c r="C30" s="11"/>
      <c r="D30" s="15">
        <v>284482.59999999998</v>
      </c>
      <c r="E30" s="16">
        <v>124.52</v>
      </c>
      <c r="F30" s="15">
        <f t="shared" ref="F30:F38" si="8">D30+E30</f>
        <v>284607.12</v>
      </c>
      <c r="G30" s="16">
        <v>64057.54</v>
      </c>
      <c r="H30" s="16">
        <v>64057.54</v>
      </c>
      <c r="I30" s="16">
        <f t="shared" si="6"/>
        <v>220549.58</v>
      </c>
    </row>
    <row r="31" spans="2:9" x14ac:dyDescent="0.2">
      <c r="B31" s="13" t="s">
        <v>32</v>
      </c>
      <c r="C31" s="11"/>
      <c r="D31" s="15">
        <v>3810215.03</v>
      </c>
      <c r="E31" s="16">
        <v>-698567.33</v>
      </c>
      <c r="F31" s="15">
        <f t="shared" si="8"/>
        <v>3111647.6999999997</v>
      </c>
      <c r="G31" s="16">
        <v>1769049.98</v>
      </c>
      <c r="H31" s="16">
        <v>1769049.98</v>
      </c>
      <c r="I31" s="16">
        <f t="shared" si="6"/>
        <v>1342597.7199999997</v>
      </c>
    </row>
    <row r="32" spans="2:9" x14ac:dyDescent="0.2">
      <c r="B32" s="13" t="s">
        <v>33</v>
      </c>
      <c r="C32" s="11"/>
      <c r="D32" s="15">
        <v>579330.68999999994</v>
      </c>
      <c r="E32" s="16">
        <v>142780.20000000001</v>
      </c>
      <c r="F32" s="15">
        <f t="shared" si="8"/>
        <v>722110.8899999999</v>
      </c>
      <c r="G32" s="16">
        <v>245813.81</v>
      </c>
      <c r="H32" s="16">
        <v>245813.81</v>
      </c>
      <c r="I32" s="16">
        <f t="shared" si="6"/>
        <v>476297.0799999999</v>
      </c>
    </row>
    <row r="33" spans="2:9" x14ac:dyDescent="0.2">
      <c r="B33" s="13" t="s">
        <v>34</v>
      </c>
      <c r="C33" s="11"/>
      <c r="D33" s="15">
        <v>197809.84</v>
      </c>
      <c r="E33" s="16">
        <v>42793.15</v>
      </c>
      <c r="F33" s="15">
        <f t="shared" si="8"/>
        <v>240602.99</v>
      </c>
      <c r="G33" s="16">
        <v>61353.15</v>
      </c>
      <c r="H33" s="16">
        <v>61353.15</v>
      </c>
      <c r="I33" s="16">
        <f t="shared" si="6"/>
        <v>179249.84</v>
      </c>
    </row>
    <row r="34" spans="2:9" x14ac:dyDescent="0.2">
      <c r="B34" s="13" t="s">
        <v>35</v>
      </c>
      <c r="C34" s="11"/>
      <c r="D34" s="15">
        <v>645713.1</v>
      </c>
      <c r="E34" s="16">
        <v>229229.14</v>
      </c>
      <c r="F34" s="15">
        <f t="shared" si="8"/>
        <v>874942.24</v>
      </c>
      <c r="G34" s="16">
        <v>446130.06</v>
      </c>
      <c r="H34" s="16">
        <v>446130.06</v>
      </c>
      <c r="I34" s="16">
        <f t="shared" si="6"/>
        <v>428812.18</v>
      </c>
    </row>
    <row r="35" spans="2:9" x14ac:dyDescent="0.2">
      <c r="B35" s="13" t="s">
        <v>36</v>
      </c>
      <c r="C35" s="11"/>
      <c r="D35" s="15">
        <v>482043.92</v>
      </c>
      <c r="E35" s="16">
        <v>68246.38</v>
      </c>
      <c r="F35" s="15">
        <f t="shared" si="8"/>
        <v>550290.30000000005</v>
      </c>
      <c r="G35" s="16">
        <v>266055.95</v>
      </c>
      <c r="H35" s="16">
        <v>266055.95</v>
      </c>
      <c r="I35" s="16">
        <f t="shared" si="6"/>
        <v>284234.35000000003</v>
      </c>
    </row>
    <row r="36" spans="2:9" x14ac:dyDescent="0.2">
      <c r="B36" s="13" t="s">
        <v>37</v>
      </c>
      <c r="C36" s="11"/>
      <c r="D36" s="15">
        <v>320734.89</v>
      </c>
      <c r="E36" s="16">
        <v>21344</v>
      </c>
      <c r="F36" s="15">
        <f t="shared" si="8"/>
        <v>342078.89</v>
      </c>
      <c r="G36" s="16">
        <v>144858.12</v>
      </c>
      <c r="H36" s="16">
        <v>144858.12</v>
      </c>
      <c r="I36" s="16">
        <f t="shared" si="6"/>
        <v>197220.77000000002</v>
      </c>
    </row>
    <row r="37" spans="2:9" x14ac:dyDescent="0.2">
      <c r="B37" s="13" t="s">
        <v>38</v>
      </c>
      <c r="C37" s="11"/>
      <c r="D37" s="15">
        <v>6424604.46</v>
      </c>
      <c r="E37" s="16">
        <v>-53614.48</v>
      </c>
      <c r="F37" s="15">
        <f t="shared" si="8"/>
        <v>6370989.9799999995</v>
      </c>
      <c r="G37" s="16">
        <v>2475210.79</v>
      </c>
      <c r="H37" s="16">
        <v>2475210.79</v>
      </c>
      <c r="I37" s="16">
        <f t="shared" si="6"/>
        <v>3895779.1899999995</v>
      </c>
    </row>
    <row r="38" spans="2:9" x14ac:dyDescent="0.2">
      <c r="B38" s="13" t="s">
        <v>39</v>
      </c>
      <c r="C38" s="11"/>
      <c r="D38" s="15">
        <v>856464.99</v>
      </c>
      <c r="E38" s="16">
        <v>274747</v>
      </c>
      <c r="F38" s="15">
        <f t="shared" si="8"/>
        <v>1131211.99</v>
      </c>
      <c r="G38" s="16">
        <v>533865</v>
      </c>
      <c r="H38" s="16">
        <v>533865</v>
      </c>
      <c r="I38" s="16">
        <f t="shared" si="6"/>
        <v>597346.99</v>
      </c>
    </row>
    <row r="39" spans="2:9" ht="25.5" customHeight="1" x14ac:dyDescent="0.2">
      <c r="B39" s="31" t="s">
        <v>40</v>
      </c>
      <c r="C39" s="32"/>
      <c r="D39" s="15">
        <f t="shared" ref="D39:I39" si="9">SUM(D40:D48)</f>
        <v>12042300.609999999</v>
      </c>
      <c r="E39" s="15">
        <f t="shared" si="9"/>
        <v>1703803.23</v>
      </c>
      <c r="F39" s="15">
        <f>SUM(F40:F48)</f>
        <v>13746103.84</v>
      </c>
      <c r="G39" s="15">
        <f t="shared" si="9"/>
        <v>8075594.0300000003</v>
      </c>
      <c r="H39" s="15">
        <f t="shared" si="9"/>
        <v>8075594.0300000003</v>
      </c>
      <c r="I39" s="15">
        <f t="shared" si="9"/>
        <v>5670509.8099999996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/>
      <c r="E41" s="16"/>
      <c r="F41" s="15">
        <f t="shared" ref="F41:F83" si="10">D41+E41</f>
        <v>0</v>
      </c>
      <c r="G41" s="16"/>
      <c r="H41" s="16"/>
      <c r="I41" s="16">
        <f t="shared" si="6"/>
        <v>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>
        <v>8934953.9399999995</v>
      </c>
      <c r="E43" s="16">
        <v>1703803.23</v>
      </c>
      <c r="F43" s="15">
        <f t="shared" si="10"/>
        <v>10638757.17</v>
      </c>
      <c r="G43" s="16">
        <v>5735954.0300000003</v>
      </c>
      <c r="H43" s="16">
        <v>5735954.0300000003</v>
      </c>
      <c r="I43" s="16">
        <f t="shared" si="6"/>
        <v>4902803.1399999997</v>
      </c>
    </row>
    <row r="44" spans="2:9" x14ac:dyDescent="0.2">
      <c r="B44" s="13" t="s">
        <v>45</v>
      </c>
      <c r="C44" s="11"/>
      <c r="D44" s="15">
        <v>3107346.67</v>
      </c>
      <c r="E44" s="16">
        <v>0</v>
      </c>
      <c r="F44" s="15">
        <f t="shared" si="10"/>
        <v>3107346.67</v>
      </c>
      <c r="G44" s="16">
        <v>2339640</v>
      </c>
      <c r="H44" s="16">
        <v>2339640</v>
      </c>
      <c r="I44" s="16">
        <f t="shared" si="6"/>
        <v>767706.66999999993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/>
      <c r="E47" s="16"/>
      <c r="F47" s="15">
        <f t="shared" si="10"/>
        <v>0</v>
      </c>
      <c r="G47" s="16"/>
      <c r="H47" s="16"/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31" t="s">
        <v>50</v>
      </c>
      <c r="C49" s="32"/>
      <c r="D49" s="15">
        <f t="shared" ref="D49:I49" si="11">SUM(D50:D58)</f>
        <v>1060400</v>
      </c>
      <c r="E49" s="15">
        <f t="shared" si="11"/>
        <v>-740000</v>
      </c>
      <c r="F49" s="15">
        <f t="shared" si="11"/>
        <v>320400</v>
      </c>
      <c r="G49" s="15">
        <f t="shared" si="11"/>
        <v>73300</v>
      </c>
      <c r="H49" s="15">
        <f t="shared" si="11"/>
        <v>73300</v>
      </c>
      <c r="I49" s="15">
        <f t="shared" si="11"/>
        <v>247100</v>
      </c>
    </row>
    <row r="50" spans="2:9" x14ac:dyDescent="0.2">
      <c r="B50" s="13" t="s">
        <v>51</v>
      </c>
      <c r="C50" s="11"/>
      <c r="D50" s="15">
        <v>311400</v>
      </c>
      <c r="E50" s="16">
        <v>-29900</v>
      </c>
      <c r="F50" s="15">
        <f t="shared" si="10"/>
        <v>281500</v>
      </c>
      <c r="G50" s="16">
        <v>43400</v>
      </c>
      <c r="H50" s="16">
        <v>43400</v>
      </c>
      <c r="I50" s="16">
        <f t="shared" si="6"/>
        <v>238100</v>
      </c>
    </row>
    <row r="51" spans="2:9" x14ac:dyDescent="0.2">
      <c r="B51" s="13" t="s">
        <v>52</v>
      </c>
      <c r="C51" s="11"/>
      <c r="D51" s="15">
        <v>0</v>
      </c>
      <c r="E51" s="16">
        <v>29900</v>
      </c>
      <c r="F51" s="15">
        <f t="shared" si="10"/>
        <v>29900</v>
      </c>
      <c r="G51" s="16">
        <v>29900</v>
      </c>
      <c r="H51" s="16">
        <v>29900</v>
      </c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>
        <v>740000</v>
      </c>
      <c r="E53" s="16">
        <v>-740000</v>
      </c>
      <c r="F53" s="15">
        <f t="shared" si="10"/>
        <v>0</v>
      </c>
      <c r="G53" s="16">
        <v>0</v>
      </c>
      <c r="H53" s="16">
        <v>0</v>
      </c>
      <c r="I53" s="16">
        <f t="shared" si="6"/>
        <v>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9000</v>
      </c>
      <c r="E55" s="16">
        <v>0</v>
      </c>
      <c r="F55" s="15">
        <f t="shared" si="10"/>
        <v>9000</v>
      </c>
      <c r="G55" s="16">
        <v>0</v>
      </c>
      <c r="H55" s="16">
        <v>0</v>
      </c>
      <c r="I55" s="16">
        <f t="shared" si="6"/>
        <v>9000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/>
      <c r="E58" s="16"/>
      <c r="F58" s="15">
        <f t="shared" si="10"/>
        <v>0</v>
      </c>
      <c r="G58" s="16"/>
      <c r="H58" s="16"/>
      <c r="I58" s="16">
        <f t="shared" si="6"/>
        <v>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31" t="s">
        <v>64</v>
      </c>
      <c r="C63" s="32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0</v>
      </c>
      <c r="F76" s="15">
        <f>SUM(F77:F83)</f>
        <v>0</v>
      </c>
      <c r="G76" s="15">
        <f>SUM(G77:G83)</f>
        <v>0</v>
      </c>
      <c r="H76" s="15">
        <f>SUM(H77:H83)</f>
        <v>0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/>
      <c r="E83" s="16"/>
      <c r="F83" s="15">
        <f t="shared" si="10"/>
        <v>0</v>
      </c>
      <c r="G83" s="16"/>
      <c r="H83" s="16"/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91704163</v>
      </c>
      <c r="E85" s="21">
        <f>E86+E104+E94+E114+E124+E134+E138+E147+E151</f>
        <v>25461380.739999998</v>
      </c>
      <c r="F85" s="21">
        <f t="shared" si="12"/>
        <v>117165543.73999999</v>
      </c>
      <c r="G85" s="21">
        <f>G86+G104+G94+G114+G124+G134+G138+G147+G151</f>
        <v>29369666.07</v>
      </c>
      <c r="H85" s="21">
        <f>H86+H104+H94+H114+H124+H134+H138+H147+H151</f>
        <v>29369666.07</v>
      </c>
      <c r="I85" s="21">
        <f t="shared" si="12"/>
        <v>87795877.670000002</v>
      </c>
    </row>
    <row r="86" spans="2:9" x14ac:dyDescent="0.2">
      <c r="B86" s="3" t="s">
        <v>12</v>
      </c>
      <c r="C86" s="9"/>
      <c r="D86" s="15">
        <f>SUM(D87:D93)</f>
        <v>10352438.390000001</v>
      </c>
      <c r="E86" s="15">
        <f>SUM(E87:E93)</f>
        <v>3809</v>
      </c>
      <c r="F86" s="15">
        <f>SUM(F87:F93)</f>
        <v>10356247.390000001</v>
      </c>
      <c r="G86" s="15">
        <f>SUM(G87:G93)</f>
        <v>4156842.03</v>
      </c>
      <c r="H86" s="15">
        <f>SUM(H87:H93)</f>
        <v>4156842.03</v>
      </c>
      <c r="I86" s="16">
        <f t="shared" ref="I86:I149" si="13">F86-G86</f>
        <v>6199405.3600000013</v>
      </c>
    </row>
    <row r="87" spans="2:9" x14ac:dyDescent="0.2">
      <c r="B87" s="13" t="s">
        <v>13</v>
      </c>
      <c r="C87" s="11"/>
      <c r="D87" s="15">
        <v>8111048.5999999996</v>
      </c>
      <c r="E87" s="16">
        <v>0</v>
      </c>
      <c r="F87" s="15">
        <f t="shared" ref="F87:F103" si="14">D87+E87</f>
        <v>8111048.5999999996</v>
      </c>
      <c r="G87" s="16">
        <v>3811180</v>
      </c>
      <c r="H87" s="16">
        <v>3811180</v>
      </c>
      <c r="I87" s="16">
        <f t="shared" si="13"/>
        <v>4299868.5999999996</v>
      </c>
    </row>
    <row r="88" spans="2:9" x14ac:dyDescent="0.2">
      <c r="B88" s="13" t="s">
        <v>14</v>
      </c>
      <c r="C88" s="11"/>
      <c r="D88" s="15"/>
      <c r="E88" s="16"/>
      <c r="F88" s="15">
        <f t="shared" si="14"/>
        <v>0</v>
      </c>
      <c r="G88" s="16"/>
      <c r="H88" s="16"/>
      <c r="I88" s="16">
        <f t="shared" si="13"/>
        <v>0</v>
      </c>
    </row>
    <row r="89" spans="2:9" x14ac:dyDescent="0.2">
      <c r="B89" s="13" t="s">
        <v>15</v>
      </c>
      <c r="C89" s="11"/>
      <c r="D89" s="15">
        <v>1389309.79</v>
      </c>
      <c r="E89" s="16">
        <v>3809</v>
      </c>
      <c r="F89" s="15">
        <f t="shared" si="14"/>
        <v>1393118.79</v>
      </c>
      <c r="G89" s="16">
        <v>21622</v>
      </c>
      <c r="H89" s="16">
        <v>21622</v>
      </c>
      <c r="I89" s="16">
        <f t="shared" si="13"/>
        <v>1371496.79</v>
      </c>
    </row>
    <row r="90" spans="2:9" x14ac:dyDescent="0.2">
      <c r="B90" s="13" t="s">
        <v>16</v>
      </c>
      <c r="C90" s="11"/>
      <c r="D90" s="15">
        <v>250000</v>
      </c>
      <c r="E90" s="16">
        <v>0</v>
      </c>
      <c r="F90" s="15">
        <f t="shared" si="14"/>
        <v>250000</v>
      </c>
      <c r="G90" s="16">
        <v>72000.03</v>
      </c>
      <c r="H90" s="16">
        <v>72000.03</v>
      </c>
      <c r="I90" s="16">
        <f t="shared" si="13"/>
        <v>177999.97</v>
      </c>
    </row>
    <row r="91" spans="2:9" x14ac:dyDescent="0.2">
      <c r="B91" s="13" t="s">
        <v>17</v>
      </c>
      <c r="C91" s="11"/>
      <c r="D91" s="15">
        <v>10080</v>
      </c>
      <c r="E91" s="16">
        <v>0</v>
      </c>
      <c r="F91" s="15">
        <f t="shared" si="14"/>
        <v>10080</v>
      </c>
      <c r="G91" s="16">
        <v>5040</v>
      </c>
      <c r="H91" s="16">
        <v>5040</v>
      </c>
      <c r="I91" s="16">
        <f t="shared" si="13"/>
        <v>5040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>
        <v>592000</v>
      </c>
      <c r="E93" s="16">
        <v>0</v>
      </c>
      <c r="F93" s="15">
        <f t="shared" si="14"/>
        <v>592000</v>
      </c>
      <c r="G93" s="16">
        <v>247000</v>
      </c>
      <c r="H93" s="16">
        <v>247000</v>
      </c>
      <c r="I93" s="16">
        <f t="shared" si="13"/>
        <v>345000</v>
      </c>
    </row>
    <row r="94" spans="2:9" x14ac:dyDescent="0.2">
      <c r="B94" s="3" t="s">
        <v>20</v>
      </c>
      <c r="C94" s="9"/>
      <c r="D94" s="15">
        <f>SUM(D95:D103)</f>
        <v>4211922.82</v>
      </c>
      <c r="E94" s="15">
        <f>SUM(E95:E103)</f>
        <v>8000</v>
      </c>
      <c r="F94" s="15">
        <f>SUM(F95:F103)</f>
        <v>4219922.82</v>
      </c>
      <c r="G94" s="15">
        <f>SUM(G95:G103)</f>
        <v>2118337.9500000002</v>
      </c>
      <c r="H94" s="15">
        <f>SUM(H95:H103)</f>
        <v>2118337.9500000002</v>
      </c>
      <c r="I94" s="16">
        <f t="shared" si="13"/>
        <v>2101584.87</v>
      </c>
    </row>
    <row r="95" spans="2:9" x14ac:dyDescent="0.2">
      <c r="B95" s="13" t="s">
        <v>21</v>
      </c>
      <c r="C95" s="11"/>
      <c r="D95" s="15">
        <v>178198.8</v>
      </c>
      <c r="E95" s="16">
        <v>0</v>
      </c>
      <c r="F95" s="15">
        <f t="shared" si="14"/>
        <v>178198.8</v>
      </c>
      <c r="G95" s="16">
        <v>16986</v>
      </c>
      <c r="H95" s="16">
        <v>16986</v>
      </c>
      <c r="I95" s="16">
        <f t="shared" si="13"/>
        <v>161212.79999999999</v>
      </c>
    </row>
    <row r="96" spans="2:9" x14ac:dyDescent="0.2">
      <c r="B96" s="13" t="s">
        <v>22</v>
      </c>
      <c r="C96" s="11"/>
      <c r="D96" s="15">
        <v>40000</v>
      </c>
      <c r="E96" s="16">
        <v>0</v>
      </c>
      <c r="F96" s="15">
        <f t="shared" si="14"/>
        <v>40000</v>
      </c>
      <c r="G96" s="16">
        <v>0</v>
      </c>
      <c r="H96" s="16">
        <v>0</v>
      </c>
      <c r="I96" s="16">
        <f t="shared" si="13"/>
        <v>40000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>
        <v>1058500</v>
      </c>
      <c r="E98" s="16">
        <v>1000</v>
      </c>
      <c r="F98" s="15">
        <f t="shared" si="14"/>
        <v>1059500</v>
      </c>
      <c r="G98" s="16">
        <v>750000</v>
      </c>
      <c r="H98" s="16">
        <v>750000</v>
      </c>
      <c r="I98" s="16">
        <f t="shared" si="13"/>
        <v>309500</v>
      </c>
    </row>
    <row r="99" spans="2:9" x14ac:dyDescent="0.2">
      <c r="B99" s="13" t="s">
        <v>25</v>
      </c>
      <c r="C99" s="11"/>
      <c r="D99" s="15">
        <v>21000</v>
      </c>
      <c r="E99" s="16">
        <v>0</v>
      </c>
      <c r="F99" s="15">
        <f t="shared" si="14"/>
        <v>21000</v>
      </c>
      <c r="G99" s="16">
        <v>3500</v>
      </c>
      <c r="H99" s="16">
        <v>3500</v>
      </c>
      <c r="I99" s="16">
        <f t="shared" si="13"/>
        <v>17500</v>
      </c>
    </row>
    <row r="100" spans="2:9" x14ac:dyDescent="0.2">
      <c r="B100" s="13" t="s">
        <v>26</v>
      </c>
      <c r="C100" s="11"/>
      <c r="D100" s="15">
        <v>1631140</v>
      </c>
      <c r="E100" s="16">
        <v>0</v>
      </c>
      <c r="F100" s="15">
        <f t="shared" si="14"/>
        <v>1631140</v>
      </c>
      <c r="G100" s="16">
        <v>939635.54</v>
      </c>
      <c r="H100" s="16">
        <v>939635.54</v>
      </c>
      <c r="I100" s="16">
        <f t="shared" si="13"/>
        <v>691504.46</v>
      </c>
    </row>
    <row r="101" spans="2:9" x14ac:dyDescent="0.2">
      <c r="B101" s="13" t="s">
        <v>27</v>
      </c>
      <c r="C101" s="11"/>
      <c r="D101" s="15">
        <v>819628.39</v>
      </c>
      <c r="E101" s="16">
        <v>0</v>
      </c>
      <c r="F101" s="15">
        <f t="shared" si="14"/>
        <v>819628.39</v>
      </c>
      <c r="G101" s="16">
        <v>403066.41</v>
      </c>
      <c r="H101" s="16">
        <v>403066.41</v>
      </c>
      <c r="I101" s="16">
        <f t="shared" si="13"/>
        <v>416561.98000000004</v>
      </c>
    </row>
    <row r="102" spans="2:9" x14ac:dyDescent="0.2">
      <c r="B102" s="13" t="s">
        <v>28</v>
      </c>
      <c r="C102" s="11"/>
      <c r="D102" s="15">
        <v>220000</v>
      </c>
      <c r="E102" s="16">
        <v>0</v>
      </c>
      <c r="F102" s="15">
        <f t="shared" si="14"/>
        <v>220000</v>
      </c>
      <c r="G102" s="16">
        <v>0</v>
      </c>
      <c r="H102" s="16">
        <v>0</v>
      </c>
      <c r="I102" s="16">
        <f t="shared" si="13"/>
        <v>220000</v>
      </c>
    </row>
    <row r="103" spans="2:9" x14ac:dyDescent="0.2">
      <c r="B103" s="13" t="s">
        <v>29</v>
      </c>
      <c r="C103" s="11"/>
      <c r="D103" s="15">
        <v>243455.63</v>
      </c>
      <c r="E103" s="16">
        <v>7000</v>
      </c>
      <c r="F103" s="15">
        <f t="shared" si="14"/>
        <v>250455.63</v>
      </c>
      <c r="G103" s="16">
        <v>5150</v>
      </c>
      <c r="H103" s="16">
        <v>5150</v>
      </c>
      <c r="I103" s="16">
        <f t="shared" si="13"/>
        <v>245305.63</v>
      </c>
    </row>
    <row r="104" spans="2:9" x14ac:dyDescent="0.2">
      <c r="B104" s="3" t="s">
        <v>30</v>
      </c>
      <c r="C104" s="9"/>
      <c r="D104" s="15">
        <f>SUM(D105:D113)</f>
        <v>4727316.3899999997</v>
      </c>
      <c r="E104" s="15">
        <f>SUM(E105:E113)</f>
        <v>1598394</v>
      </c>
      <c r="F104" s="15">
        <f>SUM(F105:F113)</f>
        <v>6325710.3899999997</v>
      </c>
      <c r="G104" s="15">
        <f>SUM(G105:G113)</f>
        <v>1971529.48</v>
      </c>
      <c r="H104" s="15">
        <f>SUM(H105:H113)</f>
        <v>1971529.48</v>
      </c>
      <c r="I104" s="16">
        <f t="shared" si="13"/>
        <v>4354180.91</v>
      </c>
    </row>
    <row r="105" spans="2:9" x14ac:dyDescent="0.2">
      <c r="B105" s="13" t="s">
        <v>31</v>
      </c>
      <c r="C105" s="11"/>
      <c r="D105" s="15">
        <v>3209200.76</v>
      </c>
      <c r="E105" s="16">
        <v>0</v>
      </c>
      <c r="F105" s="16">
        <f>D105+E105</f>
        <v>3209200.76</v>
      </c>
      <c r="G105" s="16">
        <v>1058985.3999999999</v>
      </c>
      <c r="H105" s="16">
        <v>1058985.3999999999</v>
      </c>
      <c r="I105" s="16">
        <f t="shared" si="13"/>
        <v>2150215.36</v>
      </c>
    </row>
    <row r="106" spans="2:9" x14ac:dyDescent="0.2">
      <c r="B106" s="13" t="s">
        <v>32</v>
      </c>
      <c r="C106" s="11"/>
      <c r="D106" s="15">
        <v>13880</v>
      </c>
      <c r="E106" s="16">
        <v>45000</v>
      </c>
      <c r="F106" s="16">
        <f t="shared" ref="F106:F113" si="15">D106+E106</f>
        <v>58880</v>
      </c>
      <c r="G106" s="16">
        <v>58000</v>
      </c>
      <c r="H106" s="16">
        <v>58000</v>
      </c>
      <c r="I106" s="16">
        <f t="shared" si="13"/>
        <v>880</v>
      </c>
    </row>
    <row r="107" spans="2:9" x14ac:dyDescent="0.2">
      <c r="B107" s="13" t="s">
        <v>33</v>
      </c>
      <c r="C107" s="11"/>
      <c r="D107" s="15">
        <v>366550.1</v>
      </c>
      <c r="E107" s="16">
        <v>0</v>
      </c>
      <c r="F107" s="16">
        <f t="shared" si="15"/>
        <v>366550.1</v>
      </c>
      <c r="G107" s="16">
        <v>139285</v>
      </c>
      <c r="H107" s="16">
        <v>139285</v>
      </c>
      <c r="I107" s="16">
        <f t="shared" si="13"/>
        <v>227265.09999999998</v>
      </c>
    </row>
    <row r="108" spans="2:9" x14ac:dyDescent="0.2">
      <c r="B108" s="13" t="s">
        <v>34</v>
      </c>
      <c r="C108" s="11"/>
      <c r="D108" s="15">
        <v>153498.25</v>
      </c>
      <c r="E108" s="16">
        <v>0</v>
      </c>
      <c r="F108" s="16">
        <f t="shared" si="15"/>
        <v>153498.25</v>
      </c>
      <c r="G108" s="16">
        <v>37429.269999999997</v>
      </c>
      <c r="H108" s="16">
        <v>37429.269999999997</v>
      </c>
      <c r="I108" s="16">
        <f t="shared" si="13"/>
        <v>116068.98000000001</v>
      </c>
    </row>
    <row r="109" spans="2:9" x14ac:dyDescent="0.2">
      <c r="B109" s="13" t="s">
        <v>35</v>
      </c>
      <c r="C109" s="11"/>
      <c r="D109" s="15">
        <v>622925.28</v>
      </c>
      <c r="E109" s="16">
        <v>91000</v>
      </c>
      <c r="F109" s="16">
        <f t="shared" si="15"/>
        <v>713925.28</v>
      </c>
      <c r="G109" s="16">
        <v>556642.82999999996</v>
      </c>
      <c r="H109" s="16">
        <v>556642.82999999996</v>
      </c>
      <c r="I109" s="16">
        <f t="shared" si="13"/>
        <v>157282.45000000007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>
        <v>345014</v>
      </c>
      <c r="E111" s="16">
        <v>-50000</v>
      </c>
      <c r="F111" s="16">
        <f t="shared" si="15"/>
        <v>295014</v>
      </c>
      <c r="G111" s="16">
        <v>28937.98</v>
      </c>
      <c r="H111" s="16">
        <v>28937.98</v>
      </c>
      <c r="I111" s="16">
        <f t="shared" si="13"/>
        <v>266076.02</v>
      </c>
    </row>
    <row r="112" spans="2:9" x14ac:dyDescent="0.2">
      <c r="B112" s="13" t="s">
        <v>38</v>
      </c>
      <c r="C112" s="11"/>
      <c r="D112" s="15">
        <v>0</v>
      </c>
      <c r="E112" s="16">
        <v>1402394</v>
      </c>
      <c r="F112" s="16">
        <f t="shared" si="15"/>
        <v>1402394</v>
      </c>
      <c r="G112" s="16">
        <v>23200</v>
      </c>
      <c r="H112" s="16">
        <v>23200</v>
      </c>
      <c r="I112" s="16">
        <f t="shared" si="13"/>
        <v>1379194</v>
      </c>
    </row>
    <row r="113" spans="2:9" x14ac:dyDescent="0.2">
      <c r="B113" s="13" t="s">
        <v>39</v>
      </c>
      <c r="C113" s="11"/>
      <c r="D113" s="15">
        <v>16248</v>
      </c>
      <c r="E113" s="16">
        <v>110000</v>
      </c>
      <c r="F113" s="16">
        <f t="shared" si="15"/>
        <v>126248</v>
      </c>
      <c r="G113" s="16">
        <v>69049</v>
      </c>
      <c r="H113" s="16">
        <v>69049</v>
      </c>
      <c r="I113" s="16">
        <f t="shared" si="13"/>
        <v>57199</v>
      </c>
    </row>
    <row r="114" spans="2:9" ht="25.5" customHeight="1" x14ac:dyDescent="0.2">
      <c r="B114" s="31" t="s">
        <v>40</v>
      </c>
      <c r="C114" s="32"/>
      <c r="D114" s="15">
        <f>SUM(D115:D123)</f>
        <v>0</v>
      </c>
      <c r="E114" s="15">
        <f>SUM(E115:E123)</f>
        <v>488500</v>
      </c>
      <c r="F114" s="15">
        <f>SUM(F115:F123)</f>
        <v>488500</v>
      </c>
      <c r="G114" s="15">
        <f>SUM(G115:G123)</f>
        <v>488500</v>
      </c>
      <c r="H114" s="15">
        <f>SUM(H115:H123)</f>
        <v>488500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>
        <v>0</v>
      </c>
      <c r="E118" s="16">
        <v>488500</v>
      </c>
      <c r="F118" s="16">
        <f t="shared" si="16"/>
        <v>488500</v>
      </c>
      <c r="G118" s="16">
        <v>488500</v>
      </c>
      <c r="H118" s="16">
        <v>488500</v>
      </c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1367594.4</v>
      </c>
      <c r="E124" s="15">
        <f>SUM(E125:E133)</f>
        <v>-264900</v>
      </c>
      <c r="F124" s="15">
        <f>SUM(F125:F133)</f>
        <v>1102694.3999999999</v>
      </c>
      <c r="G124" s="15">
        <f>SUM(G125:G133)</f>
        <v>0</v>
      </c>
      <c r="H124" s="15">
        <f>SUM(H125:H133)</f>
        <v>0</v>
      </c>
      <c r="I124" s="16">
        <f t="shared" si="13"/>
        <v>1102694.3999999999</v>
      </c>
    </row>
    <row r="125" spans="2:9" x14ac:dyDescent="0.2">
      <c r="B125" s="13" t="s">
        <v>51</v>
      </c>
      <c r="C125" s="11"/>
      <c r="D125" s="15">
        <v>43495</v>
      </c>
      <c r="E125" s="16">
        <v>0</v>
      </c>
      <c r="F125" s="16">
        <f>D125+E125</f>
        <v>43495</v>
      </c>
      <c r="G125" s="16">
        <v>0</v>
      </c>
      <c r="H125" s="16">
        <v>0</v>
      </c>
      <c r="I125" s="16">
        <f t="shared" si="13"/>
        <v>43495</v>
      </c>
    </row>
    <row r="126" spans="2:9" x14ac:dyDescent="0.2">
      <c r="B126" s="13" t="s">
        <v>52</v>
      </c>
      <c r="C126" s="11"/>
      <c r="D126" s="15">
        <v>27069.4</v>
      </c>
      <c r="E126" s="16">
        <v>0</v>
      </c>
      <c r="F126" s="16">
        <f t="shared" ref="F126:F133" si="17">D126+E126</f>
        <v>27069.4</v>
      </c>
      <c r="G126" s="16">
        <v>0</v>
      </c>
      <c r="H126" s="16">
        <v>0</v>
      </c>
      <c r="I126" s="16">
        <f t="shared" si="13"/>
        <v>27069.4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>
        <v>1200000</v>
      </c>
      <c r="E128" s="16">
        <v>-264900</v>
      </c>
      <c r="F128" s="16">
        <f t="shared" si="17"/>
        <v>935100</v>
      </c>
      <c r="G128" s="16">
        <v>0</v>
      </c>
      <c r="H128" s="16">
        <v>0</v>
      </c>
      <c r="I128" s="16">
        <f t="shared" si="13"/>
        <v>935100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>
        <v>97030</v>
      </c>
      <c r="E130" s="16">
        <v>0</v>
      </c>
      <c r="F130" s="16">
        <f t="shared" si="17"/>
        <v>97030</v>
      </c>
      <c r="G130" s="16">
        <v>0</v>
      </c>
      <c r="H130" s="16">
        <v>0</v>
      </c>
      <c r="I130" s="16">
        <f t="shared" si="13"/>
        <v>97030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71044891</v>
      </c>
      <c r="E134" s="15">
        <f>SUM(E135:E137)</f>
        <v>23627577.739999998</v>
      </c>
      <c r="F134" s="15">
        <f>SUM(F135:F137)</f>
        <v>94672468.739999995</v>
      </c>
      <c r="G134" s="15">
        <f>SUM(G135:G137)</f>
        <v>20634456.609999999</v>
      </c>
      <c r="H134" s="15">
        <f>SUM(H135:H137)</f>
        <v>20634456.609999999</v>
      </c>
      <c r="I134" s="16">
        <f t="shared" si="13"/>
        <v>74038012.129999995</v>
      </c>
    </row>
    <row r="135" spans="2:9" x14ac:dyDescent="0.2">
      <c r="B135" s="13" t="s">
        <v>61</v>
      </c>
      <c r="C135" s="11"/>
      <c r="D135" s="15">
        <v>71044891</v>
      </c>
      <c r="E135" s="16">
        <v>23627577.739999998</v>
      </c>
      <c r="F135" s="16">
        <f>D135+E135</f>
        <v>94672468.739999995</v>
      </c>
      <c r="G135" s="16">
        <v>20634456.609999999</v>
      </c>
      <c r="H135" s="16">
        <v>20634456.609999999</v>
      </c>
      <c r="I135" s="16">
        <f t="shared" si="13"/>
        <v>74038012.129999995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166290657.68000001</v>
      </c>
      <c r="E160" s="14">
        <f t="shared" si="21"/>
        <v>28534478.459999997</v>
      </c>
      <c r="F160" s="14">
        <f t="shared" si="21"/>
        <v>194825136.13999999</v>
      </c>
      <c r="G160" s="14">
        <f t="shared" si="21"/>
        <v>63637644.219999999</v>
      </c>
      <c r="H160" s="14">
        <f t="shared" si="21"/>
        <v>63637644.219999999</v>
      </c>
      <c r="I160" s="14">
        <f t="shared" si="21"/>
        <v>131187491.92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50"/>
      <c r="G164" s="50"/>
      <c r="H164" s="50"/>
    </row>
    <row r="165" spans="2:9" ht="15" customHeight="1" x14ac:dyDescent="0.25">
      <c r="C165" s="26" t="s">
        <v>89</v>
      </c>
      <c r="F165" s="51" t="s">
        <v>91</v>
      </c>
      <c r="G165" s="52"/>
      <c r="H165" s="52"/>
    </row>
    <row r="166" spans="2:9" ht="15" customHeight="1" x14ac:dyDescent="0.25">
      <c r="C166" s="28" t="s">
        <v>90</v>
      </c>
      <c r="F166" s="53" t="s">
        <v>92</v>
      </c>
      <c r="G166" s="54"/>
      <c r="H166" s="54"/>
    </row>
    <row r="167" spans="2:9" ht="30" customHeight="1" x14ac:dyDescent="0.2">
      <c r="F167" s="56"/>
      <c r="G167" s="56"/>
      <c r="H167" s="56"/>
    </row>
    <row r="168" spans="2:9" s="27" customFormat="1" ht="15" customHeight="1" x14ac:dyDescent="0.25">
      <c r="C168" s="26" t="s">
        <v>93</v>
      </c>
      <c r="F168" s="55"/>
      <c r="G168" s="54"/>
      <c r="H168" s="54"/>
    </row>
    <row r="169" spans="2:9" s="29" customFormat="1" ht="21.95" customHeight="1" x14ac:dyDescent="0.2">
      <c r="C169" s="30" t="s">
        <v>94</v>
      </c>
      <c r="F169" s="48"/>
      <c r="G169" s="48"/>
      <c r="H169" s="48"/>
    </row>
    <row r="170" spans="2:9" s="29" customFormat="1" ht="21.95" customHeight="1" x14ac:dyDescent="0.2">
      <c r="C170" s="30"/>
      <c r="F170" s="30"/>
      <c r="G170" s="30"/>
      <c r="H170" s="30"/>
    </row>
    <row r="171" spans="2:9" s="29" customFormat="1" ht="15" customHeight="1" x14ac:dyDescent="0.2">
      <c r="C171" s="30"/>
      <c r="F171" s="48"/>
      <c r="G171" s="49"/>
      <c r="H171" s="49"/>
    </row>
    <row r="172" spans="2:9" s="29" customFormat="1" ht="21.95" customHeight="1" x14ac:dyDescent="0.2">
      <c r="C172" s="30"/>
      <c r="F172" s="48"/>
      <c r="G172" s="49"/>
      <c r="H172" s="49"/>
    </row>
  </sheetData>
  <mergeCells count="20">
    <mergeCell ref="F171:H171"/>
    <mergeCell ref="F172:H172"/>
    <mergeCell ref="F164:H164"/>
    <mergeCell ref="F165:H165"/>
    <mergeCell ref="F166:H166"/>
    <mergeCell ref="F168:H168"/>
    <mergeCell ref="F167:H167"/>
    <mergeCell ref="F169:H169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2016-12-20T19:53:14Z</cp:lastPrinted>
  <dcterms:created xsi:type="dcterms:W3CDTF">2016-10-11T20:25:15Z</dcterms:created>
  <dcterms:modified xsi:type="dcterms:W3CDTF">2026-07-12T18:51:58Z</dcterms:modified>
</cp:coreProperties>
</file>